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р12-источники" sheetId="1" r:id="rId1"/>
  </sheets>
  <calcPr calcId="145621"/>
</workbook>
</file>

<file path=xl/calcChain.xml><?xml version="1.0" encoding="utf-8"?>
<calcChain xmlns="http://schemas.openxmlformats.org/spreadsheetml/2006/main">
  <c r="M62" i="1" l="1"/>
  <c r="L61" i="1"/>
  <c r="M61" i="1" s="1"/>
  <c r="M60" i="1"/>
  <c r="L59" i="1"/>
  <c r="M59" i="1" s="1"/>
  <c r="M57" i="1"/>
  <c r="L56" i="1"/>
  <c r="M56" i="1" s="1"/>
  <c r="L55" i="1"/>
  <c r="M55" i="1" s="1"/>
  <c r="M53" i="1"/>
  <c r="L52" i="1"/>
  <c r="M52" i="1" s="1"/>
  <c r="L51" i="1"/>
  <c r="M51" i="1" s="1"/>
  <c r="M50" i="1"/>
  <c r="L49" i="1"/>
  <c r="M49" i="1" s="1"/>
  <c r="L48" i="1"/>
  <c r="M48" i="1" s="1"/>
  <c r="L47" i="1"/>
  <c r="M47" i="1" s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L25" i="1"/>
  <c r="M25" i="1" s="1"/>
  <c r="M24" i="1"/>
  <c r="L23" i="1"/>
  <c r="M23" i="1" s="1"/>
  <c r="L22" i="1"/>
  <c r="M22" i="1" s="1"/>
  <c r="M21" i="1"/>
  <c r="L20" i="1"/>
  <c r="M20" i="1" s="1"/>
  <c r="M19" i="1"/>
  <c r="L18" i="1"/>
  <c r="M18" i="1" s="1"/>
  <c r="L17" i="1"/>
  <c r="M17" i="1" s="1"/>
  <c r="M16" i="1"/>
  <c r="M15" i="1"/>
  <c r="L14" i="1"/>
  <c r="M14" i="1" s="1"/>
  <c r="M13" i="1"/>
  <c r="L12" i="1"/>
  <c r="M12" i="1" s="1"/>
  <c r="L11" i="1" l="1"/>
  <c r="L58" i="1"/>
  <c r="M11" i="1"/>
  <c r="K62" i="1"/>
  <c r="J61" i="1"/>
  <c r="K61" i="1" s="1"/>
  <c r="K60" i="1"/>
  <c r="J59" i="1"/>
  <c r="K59" i="1" s="1"/>
  <c r="K57" i="1"/>
  <c r="J56" i="1"/>
  <c r="K56" i="1" s="1"/>
  <c r="J55" i="1"/>
  <c r="K55" i="1" s="1"/>
  <c r="K53" i="1"/>
  <c r="J52" i="1"/>
  <c r="K52" i="1" s="1"/>
  <c r="J51" i="1"/>
  <c r="K51" i="1" s="1"/>
  <c r="K50" i="1"/>
  <c r="J49" i="1"/>
  <c r="K49" i="1" s="1"/>
  <c r="J48" i="1"/>
  <c r="K48" i="1" s="1"/>
  <c r="J47" i="1"/>
  <c r="K47" i="1" s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K25" i="1" s="1"/>
  <c r="K24" i="1"/>
  <c r="J23" i="1"/>
  <c r="K23" i="1" s="1"/>
  <c r="K21" i="1"/>
  <c r="J20" i="1"/>
  <c r="K20" i="1" s="1"/>
  <c r="K19" i="1"/>
  <c r="J18" i="1"/>
  <c r="K18" i="1" s="1"/>
  <c r="J17" i="1"/>
  <c r="K17" i="1" s="1"/>
  <c r="K16" i="1"/>
  <c r="K15" i="1"/>
  <c r="K14" i="1"/>
  <c r="J14" i="1"/>
  <c r="K13" i="1"/>
  <c r="J12" i="1"/>
  <c r="K12" i="1" s="1"/>
  <c r="M58" i="1" l="1"/>
  <c r="L54" i="1"/>
  <c r="J58" i="1"/>
  <c r="J22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M54" i="1" l="1"/>
  <c r="L46" i="1"/>
  <c r="K58" i="1"/>
  <c r="J54" i="1"/>
  <c r="K22" i="1"/>
  <c r="J11" i="1"/>
  <c r="I23" i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M46" i="1" l="1"/>
  <c r="L63" i="1"/>
  <c r="M63" i="1" s="1"/>
  <c r="K54" i="1"/>
  <c r="J46" i="1"/>
  <c r="K46" i="1" s="1"/>
  <c r="K11" i="1"/>
  <c r="E12" i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J63" i="1" l="1"/>
  <c r="K63" i="1" s="1"/>
  <c r="E63" i="1"/>
  <c r="H46" i="1"/>
  <c r="I46" i="1" s="1"/>
  <c r="F46" i="1"/>
  <c r="G47" i="1"/>
  <c r="H63" i="1" l="1"/>
  <c r="I63" i="1" s="1"/>
  <c r="G46" i="1"/>
  <c r="F63" i="1"/>
  <c r="C59" i="1"/>
  <c r="C14" i="1" l="1"/>
  <c r="G14" i="1" s="1"/>
  <c r="G15" i="1"/>
  <c r="C20" i="1"/>
  <c r="C18" i="1"/>
  <c r="C17" i="1" l="1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<sst xmlns="http://schemas.openxmlformats.org/spreadsheetml/2006/main" count="134" uniqueCount="128">
  <si>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</si>
  <si>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</si>
  <si>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</si>
  <si>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</si>
  <si>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</si>
  <si>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</si>
  <si>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</si>
  <si>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</si>
  <si>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</si>
  <si>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</si>
  <si>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</si>
  <si>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</si>
  <si>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</si>
  <si>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</si>
  <si>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</si>
  <si>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</si>
  <si>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</si>
  <si>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</si>
  <si>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</si>
  <si>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</si>
  <si>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</si>
  <si>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</si>
  <si>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</si>
  <si>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</si>
  <si>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</si>
  <si>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</si>
  <si>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</si>
  <si>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</si>
  <si>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</si>
  <si>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</si>
  <si>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</si>
  <si>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</si>
  <si>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</si>
  <si>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</si>
  <si>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</si>
  <si>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</si>
  <si>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</si>
  <si>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</si>
  <si>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</si>
  <si>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</si>
  <si>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</si>
  <si>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</si>
  <si>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</si>
  <si>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</si>
  <si>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</si>
  <si>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</si>
  <si>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</si>
  <si>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</si>
  <si>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</si>
  <si>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</si>
  <si>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</si>
  <si>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</si>
  <si>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</si>
  <si>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</si>
  <si>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</si>
  <si>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</si>
  <si>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</si>
  <si>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</si>
  <si>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</si>
  <si>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</si>
  <si>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</si>
  <si>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</si>
  <si>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</si>
  <si>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</si>
  <si>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</si>
  <si>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</si>
  <si>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</si>
  <si>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</si>
  <si>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</si>
  <si>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</si>
  <si>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</si>
  <si>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</si>
  <si>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</si>
  <si>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</si>
  <si>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</si>
  <si>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</si>
  <si>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</si>
  <si>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</si>
  <si>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</si>
  <si>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</si>
  <si>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</si>
  <si>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</si>
  <si>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</si>
  <si>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</si>
  <si>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</si>
  <si>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</si>
  <si>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</si>
  <si>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</si>
  <si>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</si>
  <si>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</si>
  <si>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</si>
  <si>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</si>
  <si>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</si>
  <si>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</si>
  <si>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</si>
  <si>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</si>
  <si>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</si>
  <si>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</si>
  <si>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</si>
  <si>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</si>
  <si>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</si>
  <si>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</si>
  <si>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</si>
  <si>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</si>
  <si>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</si>
  <si>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</si>
  <si>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</si>
  <si>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</si>
  <si>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</si>
  <si>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</si>
  <si>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</si>
  <si>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</si>
  <si>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</si>
  <si>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</si>
  <si>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</si>
  <si>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</si>
  <si>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</si>
  <si>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</si>
  <si>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</si>
  <si>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</si>
  <si>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</si>
  <si>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</si>
  <si>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Уточнено решением Думы города Мегиона от 05.04.2013 №336 (тыс.руб)</t>
  </si>
  <si>
    <t>Уточнение    май</t>
  </si>
  <si>
    <t>Уточнено решением Думы города Мегиона от 31.05.2013 № 343 (тыс.руб)</t>
  </si>
  <si>
    <t>Уточнение    июнь</t>
  </si>
  <si>
    <t>Приложение 12</t>
  </si>
  <si>
    <t>от  28.06. 2013 №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</si>
</sst>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workbookViewId="0">
      <selection activeCell="A3" sqref="A3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customWidth="1"/>
    <col min="12" max="12" width="13.28515625" style="1" customWidth="1"/>
    <col min="13" max="13" width="20.140625" style="1" customWidth="1"/>
    <col min="14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13" s="25" customFormat="1" ht="15.75" x14ac:dyDescent="0.25">
      <c r="C1" s="28"/>
      <c r="G1" s="28"/>
      <c r="I1" s="28"/>
      <c r="K1" s="28"/>
      <c r="L1" s="28" t="s">
        <v>126</v>
      </c>
    </row>
    <row r="2" spans="1:13" s="25" customFormat="1" ht="15.75" x14ac:dyDescent="0.25">
      <c r="C2" s="28"/>
      <c r="G2" s="28"/>
      <c r="I2" s="28"/>
      <c r="K2" s="28"/>
      <c r="L2" s="28" t="s">
        <v>0</v>
      </c>
    </row>
    <row r="3" spans="1:13" s="25" customFormat="1" ht="15.75" x14ac:dyDescent="0.25">
      <c r="C3" s="28"/>
      <c r="G3" s="28"/>
      <c r="I3" s="28"/>
      <c r="K3" s="28"/>
      <c r="L3" s="28" t="s">
        <v>1</v>
      </c>
    </row>
    <row r="4" spans="1:13" s="25" customFormat="1" ht="15.75" x14ac:dyDescent="0.25">
      <c r="C4" s="28"/>
      <c r="G4" s="28"/>
      <c r="I4" s="28"/>
      <c r="K4" s="28"/>
      <c r="L4" s="28" t="s">
        <v>127</v>
      </c>
    </row>
    <row r="6" spans="1:13" ht="15" customHeight="1" x14ac:dyDescent="0.25">
      <c r="A6" s="38" t="s">
        <v>112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44.2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" customHeight="1" x14ac:dyDescent="0.25">
      <c r="A8" s="40" t="s">
        <v>2</v>
      </c>
      <c r="B8" s="41" t="s">
        <v>3</v>
      </c>
      <c r="C8" s="37" t="s">
        <v>113</v>
      </c>
      <c r="D8" s="42" t="s">
        <v>4</v>
      </c>
      <c r="E8" s="37" t="s">
        <v>5</v>
      </c>
      <c r="F8" s="35" t="s">
        <v>114</v>
      </c>
      <c r="G8" s="37" t="s">
        <v>121</v>
      </c>
      <c r="H8" s="35" t="s">
        <v>120</v>
      </c>
      <c r="I8" s="37" t="s">
        <v>122</v>
      </c>
      <c r="J8" s="35" t="s">
        <v>123</v>
      </c>
      <c r="K8" s="37" t="s">
        <v>124</v>
      </c>
      <c r="L8" s="35" t="s">
        <v>125</v>
      </c>
      <c r="M8" s="37" t="s">
        <v>115</v>
      </c>
    </row>
    <row r="9" spans="1:13" ht="58.5" customHeight="1" x14ac:dyDescent="0.25">
      <c r="A9" s="40"/>
      <c r="B9" s="41"/>
      <c r="C9" s="37"/>
      <c r="D9" s="43"/>
      <c r="E9" s="37"/>
      <c r="F9" s="36"/>
      <c r="G9" s="37"/>
      <c r="H9" s="36"/>
      <c r="I9" s="37"/>
      <c r="J9" s="36"/>
      <c r="K9" s="37"/>
      <c r="L9" s="36"/>
      <c r="M9" s="37"/>
    </row>
    <row r="10" spans="1:13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29" t="s">
        <v>6</v>
      </c>
      <c r="H10" s="5"/>
      <c r="I10" s="32" t="s">
        <v>6</v>
      </c>
      <c r="J10" s="5"/>
      <c r="K10" s="33" t="s">
        <v>6</v>
      </c>
      <c r="L10" s="5"/>
      <c r="M10" s="34" t="s">
        <v>6</v>
      </c>
    </row>
    <row r="11" spans="1:13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26">
        <f t="shared" ref="G11:G13" si="1">SUM(C11+F11)</f>
        <v>51348.200000000004</v>
      </c>
      <c r="H11" s="9">
        <f t="shared" ref="H11" si="2">SUM(H12+H17+H22)</f>
        <v>225.3</v>
      </c>
      <c r="I11" s="26">
        <f>SUM(G11:H11)</f>
        <v>51573.500000000007</v>
      </c>
      <c r="J11" s="9">
        <f t="shared" ref="J11:L11" si="3">SUM(J12+J17+J22)</f>
        <v>-174</v>
      </c>
      <c r="K11" s="26">
        <f>SUM(I11:J11)</f>
        <v>51399.500000000007</v>
      </c>
      <c r="L11" s="9">
        <f t="shared" si="3"/>
        <v>0</v>
      </c>
      <c r="M11" s="26">
        <f>SUM(K11:L11)</f>
        <v>51399.500000000007</v>
      </c>
    </row>
    <row r="12" spans="1:13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4">D14</f>
        <v>0</v>
      </c>
      <c r="E12" s="9">
        <f t="shared" si="4"/>
        <v>0</v>
      </c>
      <c r="F12" s="9">
        <f t="shared" si="4"/>
        <v>0</v>
      </c>
      <c r="G12" s="26">
        <f t="shared" si="1"/>
        <v>0</v>
      </c>
      <c r="H12" s="9">
        <f t="shared" ref="H12" si="5">H14</f>
        <v>0</v>
      </c>
      <c r="I12" s="26">
        <f t="shared" ref="I12:I63" si="6">SUM(G12:H12)</f>
        <v>0</v>
      </c>
      <c r="J12" s="9">
        <f t="shared" ref="J12:L12" si="7">J14</f>
        <v>0</v>
      </c>
      <c r="K12" s="26">
        <f t="shared" ref="K12:K63" si="8">SUM(I12:J12)</f>
        <v>0</v>
      </c>
      <c r="L12" s="9">
        <f t="shared" si="7"/>
        <v>0</v>
      </c>
      <c r="M12" s="26">
        <f t="shared" ref="M12:M63" si="9">SUM(K12:L12)</f>
        <v>0</v>
      </c>
    </row>
    <row r="13" spans="1:13" ht="42.75" customHeight="1" x14ac:dyDescent="0.25">
      <c r="A13" s="12" t="s">
        <v>95</v>
      </c>
      <c r="B13" s="13" t="s">
        <v>96</v>
      </c>
      <c r="C13" s="27" t="s">
        <v>99</v>
      </c>
      <c r="D13" s="10"/>
      <c r="E13" s="11"/>
      <c r="F13" s="30"/>
      <c r="G13" s="26">
        <f t="shared" si="1"/>
        <v>0</v>
      </c>
      <c r="H13" s="30"/>
      <c r="I13" s="26">
        <f t="shared" si="6"/>
        <v>0</v>
      </c>
      <c r="J13" s="30"/>
      <c r="K13" s="26">
        <f t="shared" si="8"/>
        <v>0</v>
      </c>
      <c r="L13" s="30"/>
      <c r="M13" s="26">
        <f t="shared" si="9"/>
        <v>0</v>
      </c>
    </row>
    <row r="14" spans="1:13" ht="42.75" customHeight="1" x14ac:dyDescent="0.25">
      <c r="A14" s="12" t="s">
        <v>11</v>
      </c>
      <c r="B14" s="13" t="s">
        <v>93</v>
      </c>
      <c r="C14" s="26">
        <f>C16</f>
        <v>0</v>
      </c>
      <c r="D14" s="26">
        <f t="shared" ref="D14:F14" si="10">D16</f>
        <v>0</v>
      </c>
      <c r="E14" s="26">
        <f t="shared" si="10"/>
        <v>0</v>
      </c>
      <c r="F14" s="26">
        <f t="shared" si="10"/>
        <v>0</v>
      </c>
      <c r="G14" s="26">
        <f>SUM(C14+F14)</f>
        <v>0</v>
      </c>
      <c r="H14" s="26">
        <f t="shared" ref="H14" si="11">H16</f>
        <v>0</v>
      </c>
      <c r="I14" s="26">
        <f t="shared" si="6"/>
        <v>0</v>
      </c>
      <c r="J14" s="26">
        <f t="shared" ref="J14:L14" si="12">J16</f>
        <v>0</v>
      </c>
      <c r="K14" s="26">
        <f t="shared" si="8"/>
        <v>0</v>
      </c>
      <c r="L14" s="26">
        <f t="shared" si="12"/>
        <v>0</v>
      </c>
      <c r="M14" s="26">
        <f t="shared" si="9"/>
        <v>0</v>
      </c>
    </row>
    <row r="15" spans="1:13" ht="42.75" customHeight="1" x14ac:dyDescent="0.25">
      <c r="A15" s="12" t="s">
        <v>97</v>
      </c>
      <c r="B15" s="13" t="s">
        <v>98</v>
      </c>
      <c r="C15" s="14">
        <f>SUM(C16)</f>
        <v>0</v>
      </c>
      <c r="D15" s="10"/>
      <c r="E15" s="11"/>
      <c r="F15" s="30"/>
      <c r="G15" s="26">
        <f t="shared" ref="G15:G63" si="13">SUM(C15+F15)</f>
        <v>0</v>
      </c>
      <c r="H15" s="30"/>
      <c r="I15" s="26">
        <f t="shared" si="6"/>
        <v>0</v>
      </c>
      <c r="J15" s="30"/>
      <c r="K15" s="26">
        <f t="shared" si="8"/>
        <v>0</v>
      </c>
      <c r="L15" s="30"/>
      <c r="M15" s="26">
        <f t="shared" si="9"/>
        <v>0</v>
      </c>
    </row>
    <row r="16" spans="1:13" ht="42" customHeight="1" x14ac:dyDescent="0.25">
      <c r="A16" s="12" t="s">
        <v>12</v>
      </c>
      <c r="B16" s="13" t="s">
        <v>94</v>
      </c>
      <c r="C16" s="14">
        <v>0</v>
      </c>
      <c r="D16" s="14">
        <v>0</v>
      </c>
      <c r="E16" s="14">
        <v>0</v>
      </c>
      <c r="F16" s="14">
        <v>0</v>
      </c>
      <c r="G16" s="26">
        <f t="shared" si="13"/>
        <v>0</v>
      </c>
      <c r="H16" s="14">
        <v>0</v>
      </c>
      <c r="I16" s="26">
        <f t="shared" si="6"/>
        <v>0</v>
      </c>
      <c r="J16" s="14">
        <v>0</v>
      </c>
      <c r="K16" s="26">
        <f t="shared" si="8"/>
        <v>0</v>
      </c>
      <c r="L16" s="14">
        <v>0</v>
      </c>
      <c r="M16" s="26">
        <f t="shared" si="9"/>
        <v>0</v>
      </c>
    </row>
    <row r="17" spans="1:13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14">SUM(D18+D20)</f>
        <v>0</v>
      </c>
      <c r="E17" s="9" t="e">
        <f t="shared" si="14"/>
        <v>#REF!</v>
      </c>
      <c r="F17" s="9">
        <f t="shared" si="14"/>
        <v>0</v>
      </c>
      <c r="G17" s="26">
        <f t="shared" si="13"/>
        <v>20000</v>
      </c>
      <c r="H17" s="9">
        <f t="shared" ref="H17" si="15">SUM(H18+H20)</f>
        <v>0</v>
      </c>
      <c r="I17" s="26">
        <f t="shared" si="6"/>
        <v>20000</v>
      </c>
      <c r="J17" s="9">
        <f t="shared" ref="J17:L17" si="16">SUM(J18+J20)</f>
        <v>0</v>
      </c>
      <c r="K17" s="26">
        <f t="shared" si="8"/>
        <v>20000</v>
      </c>
      <c r="L17" s="9">
        <f t="shared" si="16"/>
        <v>0</v>
      </c>
      <c r="M17" s="26">
        <f t="shared" si="9"/>
        <v>20000</v>
      </c>
    </row>
    <row r="18" spans="1:13" ht="30" x14ac:dyDescent="0.25">
      <c r="A18" s="12" t="s">
        <v>100</v>
      </c>
      <c r="B18" s="13" t="s">
        <v>101</v>
      </c>
      <c r="C18" s="14">
        <f>SUM(C19)</f>
        <v>70000</v>
      </c>
      <c r="D18" s="14">
        <f t="shared" ref="D18:L18" si="17">SUM(D19)</f>
        <v>0</v>
      </c>
      <c r="E18" s="14" t="e">
        <f t="shared" si="17"/>
        <v>#REF!</v>
      </c>
      <c r="F18" s="14">
        <f t="shared" si="17"/>
        <v>0</v>
      </c>
      <c r="G18" s="26">
        <f t="shared" si="13"/>
        <v>70000</v>
      </c>
      <c r="H18" s="14">
        <f t="shared" si="17"/>
        <v>0</v>
      </c>
      <c r="I18" s="26">
        <f t="shared" si="6"/>
        <v>70000</v>
      </c>
      <c r="J18" s="14">
        <f t="shared" si="17"/>
        <v>20000</v>
      </c>
      <c r="K18" s="26">
        <f t="shared" si="8"/>
        <v>90000</v>
      </c>
      <c r="L18" s="14">
        <f t="shared" si="17"/>
        <v>0</v>
      </c>
      <c r="M18" s="26">
        <f t="shared" si="9"/>
        <v>90000</v>
      </c>
    </row>
    <row r="19" spans="1:13" ht="30.75" customHeight="1" x14ac:dyDescent="0.25">
      <c r="A19" s="12" t="s">
        <v>15</v>
      </c>
      <c r="B19" s="13" t="s">
        <v>84</v>
      </c>
      <c r="C19" s="14">
        <v>70000</v>
      </c>
      <c r="D19" s="10"/>
      <c r="E19" s="11" t="e">
        <f>SUM(#REF!+D19)</f>
        <v>#REF!</v>
      </c>
      <c r="F19" s="30"/>
      <c r="G19" s="26">
        <f t="shared" si="13"/>
        <v>70000</v>
      </c>
      <c r="H19" s="30"/>
      <c r="I19" s="26">
        <f t="shared" si="6"/>
        <v>70000</v>
      </c>
      <c r="J19" s="10">
        <v>20000</v>
      </c>
      <c r="K19" s="26">
        <f t="shared" si="8"/>
        <v>90000</v>
      </c>
      <c r="L19" s="10"/>
      <c r="M19" s="26">
        <f t="shared" si="9"/>
        <v>90000</v>
      </c>
    </row>
    <row r="20" spans="1:13" ht="43.5" customHeight="1" x14ac:dyDescent="0.25">
      <c r="A20" s="19" t="s">
        <v>21</v>
      </c>
      <c r="B20" s="13" t="s">
        <v>102</v>
      </c>
      <c r="C20" s="14">
        <f>SUM(C21)</f>
        <v>-50000</v>
      </c>
      <c r="D20" s="14">
        <f t="shared" ref="D20:L20" si="18">SUM(D21)</f>
        <v>0</v>
      </c>
      <c r="E20" s="14" t="e">
        <f t="shared" si="18"/>
        <v>#REF!</v>
      </c>
      <c r="F20" s="14">
        <f t="shared" si="18"/>
        <v>0</v>
      </c>
      <c r="G20" s="26">
        <f t="shared" si="13"/>
        <v>-50000</v>
      </c>
      <c r="H20" s="14">
        <f t="shared" si="18"/>
        <v>0</v>
      </c>
      <c r="I20" s="26">
        <f t="shared" si="6"/>
        <v>-50000</v>
      </c>
      <c r="J20" s="14">
        <f t="shared" si="18"/>
        <v>-20000</v>
      </c>
      <c r="K20" s="26">
        <f t="shared" si="8"/>
        <v>-70000</v>
      </c>
      <c r="L20" s="14">
        <f t="shared" si="18"/>
        <v>0</v>
      </c>
      <c r="M20" s="26">
        <f t="shared" si="9"/>
        <v>-70000</v>
      </c>
    </row>
    <row r="21" spans="1:13" ht="31.5" customHeight="1" x14ac:dyDescent="0.25">
      <c r="A21" s="12" t="s">
        <v>16</v>
      </c>
      <c r="B21" s="13" t="s">
        <v>85</v>
      </c>
      <c r="C21" s="14">
        <v>-50000</v>
      </c>
      <c r="D21" s="10"/>
      <c r="E21" s="11" t="e">
        <f>SUM(#REF!+D21)</f>
        <v>#REF!</v>
      </c>
      <c r="F21" s="30"/>
      <c r="G21" s="26">
        <f t="shared" si="13"/>
        <v>-50000</v>
      </c>
      <c r="H21" s="30"/>
      <c r="I21" s="26">
        <f t="shared" si="6"/>
        <v>-50000</v>
      </c>
      <c r="J21" s="10">
        <v>-20000</v>
      </c>
      <c r="K21" s="26">
        <f t="shared" si="8"/>
        <v>-70000</v>
      </c>
      <c r="L21" s="10"/>
      <c r="M21" s="26">
        <f t="shared" si="9"/>
        <v>-70000</v>
      </c>
    </row>
    <row r="22" spans="1:13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19">D23+D25</f>
        <v>0</v>
      </c>
      <c r="E22" s="17" t="e">
        <f t="shared" si="19"/>
        <v>#REF!</v>
      </c>
      <c r="F22" s="17">
        <f t="shared" si="19"/>
        <v>-491.8</v>
      </c>
      <c r="G22" s="26">
        <f t="shared" si="13"/>
        <v>31348.200000000008</v>
      </c>
      <c r="H22" s="17">
        <f t="shared" ref="H22" si="20">H23+H25</f>
        <v>225.3</v>
      </c>
      <c r="I22" s="26">
        <f t="shared" si="6"/>
        <v>31573.500000000007</v>
      </c>
      <c r="J22" s="17">
        <f t="shared" ref="J22:L22" si="21">J23+J25</f>
        <v>-174</v>
      </c>
      <c r="K22" s="26">
        <f t="shared" si="8"/>
        <v>31399.500000000007</v>
      </c>
      <c r="L22" s="17">
        <f t="shared" si="21"/>
        <v>0</v>
      </c>
      <c r="M22" s="26">
        <f t="shared" si="9"/>
        <v>31399.500000000007</v>
      </c>
    </row>
    <row r="23" spans="1:13" s="18" customFormat="1" ht="30.75" customHeight="1" x14ac:dyDescent="0.25">
      <c r="A23" s="19" t="s">
        <v>19</v>
      </c>
      <c r="B23" s="20" t="s">
        <v>116</v>
      </c>
      <c r="C23" s="21">
        <f>C24</f>
        <v>71034.100000000006</v>
      </c>
      <c r="D23" s="21">
        <f t="shared" ref="D23:L23" si="22">D24</f>
        <v>0</v>
      </c>
      <c r="E23" s="21" t="e">
        <f t="shared" si="22"/>
        <v>#REF!</v>
      </c>
      <c r="F23" s="21">
        <f t="shared" si="22"/>
        <v>-491.8</v>
      </c>
      <c r="G23" s="26">
        <f t="shared" si="13"/>
        <v>70542.3</v>
      </c>
      <c r="H23" s="21">
        <f t="shared" si="22"/>
        <v>225.3</v>
      </c>
      <c r="I23" s="26">
        <f t="shared" si="6"/>
        <v>70767.600000000006</v>
      </c>
      <c r="J23" s="21">
        <f t="shared" si="22"/>
        <v>-174</v>
      </c>
      <c r="K23" s="26">
        <f t="shared" si="8"/>
        <v>70593.600000000006</v>
      </c>
      <c r="L23" s="21">
        <f t="shared" si="22"/>
        <v>0</v>
      </c>
      <c r="M23" s="26">
        <f t="shared" si="9"/>
        <v>70593.600000000006</v>
      </c>
    </row>
    <row r="24" spans="1:13" s="18" customFormat="1" ht="29.25" customHeight="1" x14ac:dyDescent="0.25">
      <c r="A24" s="19" t="s">
        <v>20</v>
      </c>
      <c r="B24" s="20" t="s">
        <v>117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26">
        <f t="shared" si="13"/>
        <v>70542.3</v>
      </c>
      <c r="H24" s="23">
        <v>225.3</v>
      </c>
      <c r="I24" s="26">
        <f t="shared" si="6"/>
        <v>70767.600000000006</v>
      </c>
      <c r="J24" s="23">
        <v>-174</v>
      </c>
      <c r="K24" s="26">
        <f t="shared" si="8"/>
        <v>70593.600000000006</v>
      </c>
      <c r="L24" s="23"/>
      <c r="M24" s="26">
        <f t="shared" si="9"/>
        <v>70593.600000000006</v>
      </c>
    </row>
    <row r="25" spans="1:13" s="18" customFormat="1" ht="41.25" customHeight="1" x14ac:dyDescent="0.25">
      <c r="A25" s="19" t="s">
        <v>21</v>
      </c>
      <c r="B25" s="20" t="s">
        <v>118</v>
      </c>
      <c r="C25" s="21">
        <f>SUM(C26)</f>
        <v>-39194.1</v>
      </c>
      <c r="D25" s="21">
        <f t="shared" ref="D25:L25" si="23">SUM(D26)</f>
        <v>0</v>
      </c>
      <c r="E25" s="21" t="e">
        <f t="shared" si="23"/>
        <v>#REF!</v>
      </c>
      <c r="F25" s="21">
        <f t="shared" si="23"/>
        <v>0</v>
      </c>
      <c r="G25" s="26">
        <f t="shared" si="13"/>
        <v>-39194.1</v>
      </c>
      <c r="H25" s="21">
        <f t="shared" si="23"/>
        <v>0</v>
      </c>
      <c r="I25" s="26">
        <f t="shared" si="6"/>
        <v>-39194.1</v>
      </c>
      <c r="J25" s="21">
        <f t="shared" si="23"/>
        <v>0</v>
      </c>
      <c r="K25" s="26">
        <f t="shared" si="8"/>
        <v>-39194.1</v>
      </c>
      <c r="L25" s="21">
        <f t="shared" si="23"/>
        <v>0</v>
      </c>
      <c r="M25" s="26">
        <f t="shared" si="9"/>
        <v>-39194.1</v>
      </c>
    </row>
    <row r="26" spans="1:13" s="18" customFormat="1" ht="46.5" customHeight="1" x14ac:dyDescent="0.25">
      <c r="A26" s="19" t="s">
        <v>22</v>
      </c>
      <c r="B26" s="20" t="s">
        <v>119</v>
      </c>
      <c r="C26" s="21">
        <v>-39194.1</v>
      </c>
      <c r="D26" s="23"/>
      <c r="E26" s="11" t="e">
        <f>SUM(#REF!+D26)</f>
        <v>#REF!</v>
      </c>
      <c r="F26" s="31"/>
      <c r="G26" s="26">
        <f t="shared" si="13"/>
        <v>-39194.1</v>
      </c>
      <c r="H26" s="31"/>
      <c r="I26" s="26">
        <f t="shared" si="6"/>
        <v>-39194.1</v>
      </c>
      <c r="J26" s="31"/>
      <c r="K26" s="26">
        <f t="shared" si="8"/>
        <v>-39194.1</v>
      </c>
      <c r="L26" s="31"/>
      <c r="M26" s="26">
        <f t="shared" si="9"/>
        <v>-39194.1</v>
      </c>
    </row>
    <row r="27" spans="1:13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31"/>
      <c r="G27" s="26">
        <f t="shared" si="13"/>
        <v>0</v>
      </c>
      <c r="H27" s="31"/>
      <c r="I27" s="26">
        <f t="shared" si="6"/>
        <v>0</v>
      </c>
      <c r="J27" s="31"/>
      <c r="K27" s="26">
        <f t="shared" si="8"/>
        <v>0</v>
      </c>
      <c r="L27" s="31"/>
      <c r="M27" s="26">
        <f t="shared" si="9"/>
        <v>0</v>
      </c>
    </row>
    <row r="28" spans="1:13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31"/>
      <c r="G28" s="26">
        <f t="shared" si="13"/>
        <v>0</v>
      </c>
      <c r="H28" s="31"/>
      <c r="I28" s="26">
        <f t="shared" si="6"/>
        <v>0</v>
      </c>
      <c r="J28" s="31"/>
      <c r="K28" s="26">
        <f t="shared" si="8"/>
        <v>0</v>
      </c>
      <c r="L28" s="31"/>
      <c r="M28" s="26">
        <f t="shared" si="9"/>
        <v>0</v>
      </c>
    </row>
    <row r="29" spans="1:13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31"/>
      <c r="G29" s="26">
        <f t="shared" si="13"/>
        <v>0</v>
      </c>
      <c r="H29" s="31"/>
      <c r="I29" s="26">
        <f t="shared" si="6"/>
        <v>0</v>
      </c>
      <c r="J29" s="31"/>
      <c r="K29" s="26">
        <f t="shared" si="8"/>
        <v>0</v>
      </c>
      <c r="L29" s="31"/>
      <c r="M29" s="26">
        <f t="shared" si="9"/>
        <v>0</v>
      </c>
    </row>
    <row r="30" spans="1:13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31"/>
      <c r="G30" s="26">
        <f t="shared" si="13"/>
        <v>0</v>
      </c>
      <c r="H30" s="31"/>
      <c r="I30" s="26">
        <f t="shared" si="6"/>
        <v>0</v>
      </c>
      <c r="J30" s="31"/>
      <c r="K30" s="26">
        <f t="shared" si="8"/>
        <v>0</v>
      </c>
      <c r="L30" s="31"/>
      <c r="M30" s="26">
        <f t="shared" si="9"/>
        <v>0</v>
      </c>
    </row>
    <row r="31" spans="1:13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31"/>
      <c r="G31" s="26">
        <f t="shared" si="13"/>
        <v>0</v>
      </c>
      <c r="H31" s="31"/>
      <c r="I31" s="26">
        <f t="shared" si="6"/>
        <v>0</v>
      </c>
      <c r="J31" s="31"/>
      <c r="K31" s="26">
        <f t="shared" si="8"/>
        <v>0</v>
      </c>
      <c r="L31" s="31"/>
      <c r="M31" s="26">
        <f t="shared" si="9"/>
        <v>0</v>
      </c>
    </row>
    <row r="32" spans="1:13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31"/>
      <c r="G32" s="26">
        <f t="shared" si="13"/>
        <v>0</v>
      </c>
      <c r="H32" s="31"/>
      <c r="I32" s="26">
        <f t="shared" si="6"/>
        <v>0</v>
      </c>
      <c r="J32" s="31"/>
      <c r="K32" s="26">
        <f t="shared" si="8"/>
        <v>0</v>
      </c>
      <c r="L32" s="31"/>
      <c r="M32" s="26">
        <f t="shared" si="9"/>
        <v>0</v>
      </c>
    </row>
    <row r="33" spans="1:13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31"/>
      <c r="G33" s="26">
        <f t="shared" si="13"/>
        <v>0</v>
      </c>
      <c r="H33" s="31"/>
      <c r="I33" s="26">
        <f t="shared" si="6"/>
        <v>0</v>
      </c>
      <c r="J33" s="31"/>
      <c r="K33" s="26">
        <f t="shared" si="8"/>
        <v>0</v>
      </c>
      <c r="L33" s="31"/>
      <c r="M33" s="26">
        <f t="shared" si="9"/>
        <v>0</v>
      </c>
    </row>
    <row r="34" spans="1:13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31"/>
      <c r="G34" s="26">
        <f t="shared" si="13"/>
        <v>0</v>
      </c>
      <c r="H34" s="31"/>
      <c r="I34" s="26">
        <f t="shared" si="6"/>
        <v>0</v>
      </c>
      <c r="J34" s="31"/>
      <c r="K34" s="26">
        <f t="shared" si="8"/>
        <v>0</v>
      </c>
      <c r="L34" s="31"/>
      <c r="M34" s="26">
        <f t="shared" si="9"/>
        <v>0</v>
      </c>
    </row>
    <row r="35" spans="1:13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31"/>
      <c r="G35" s="26">
        <f t="shared" si="13"/>
        <v>0</v>
      </c>
      <c r="H35" s="31"/>
      <c r="I35" s="26">
        <f t="shared" si="6"/>
        <v>0</v>
      </c>
      <c r="J35" s="31"/>
      <c r="K35" s="26">
        <f t="shared" si="8"/>
        <v>0</v>
      </c>
      <c r="L35" s="31"/>
      <c r="M35" s="26">
        <f t="shared" si="9"/>
        <v>0</v>
      </c>
    </row>
    <row r="36" spans="1:13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31"/>
      <c r="G36" s="26">
        <f t="shared" si="13"/>
        <v>0</v>
      </c>
      <c r="H36" s="31"/>
      <c r="I36" s="26">
        <f t="shared" si="6"/>
        <v>0</v>
      </c>
      <c r="J36" s="31"/>
      <c r="K36" s="26">
        <f t="shared" si="8"/>
        <v>0</v>
      </c>
      <c r="L36" s="31"/>
      <c r="M36" s="26">
        <f t="shared" si="9"/>
        <v>0</v>
      </c>
    </row>
    <row r="37" spans="1:13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31"/>
      <c r="G37" s="26">
        <f t="shared" si="13"/>
        <v>0</v>
      </c>
      <c r="H37" s="31"/>
      <c r="I37" s="26">
        <f t="shared" si="6"/>
        <v>0</v>
      </c>
      <c r="J37" s="31"/>
      <c r="K37" s="26">
        <f t="shared" si="8"/>
        <v>0</v>
      </c>
      <c r="L37" s="31"/>
      <c r="M37" s="26">
        <f t="shared" si="9"/>
        <v>0</v>
      </c>
    </row>
    <row r="38" spans="1:13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31"/>
      <c r="G38" s="26">
        <f t="shared" si="13"/>
        <v>0</v>
      </c>
      <c r="H38" s="31"/>
      <c r="I38" s="26">
        <f t="shared" si="6"/>
        <v>0</v>
      </c>
      <c r="J38" s="31"/>
      <c r="K38" s="26">
        <f t="shared" si="8"/>
        <v>0</v>
      </c>
      <c r="L38" s="31"/>
      <c r="M38" s="26">
        <f t="shared" si="9"/>
        <v>0</v>
      </c>
    </row>
    <row r="39" spans="1:13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31"/>
      <c r="G39" s="26">
        <f t="shared" si="13"/>
        <v>0</v>
      </c>
      <c r="H39" s="31"/>
      <c r="I39" s="26">
        <f t="shared" si="6"/>
        <v>0</v>
      </c>
      <c r="J39" s="31"/>
      <c r="K39" s="26">
        <f t="shared" si="8"/>
        <v>0</v>
      </c>
      <c r="L39" s="31"/>
      <c r="M39" s="26">
        <f t="shared" si="9"/>
        <v>0</v>
      </c>
    </row>
    <row r="40" spans="1:13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31"/>
      <c r="G40" s="26">
        <f t="shared" si="13"/>
        <v>0</v>
      </c>
      <c r="H40" s="31"/>
      <c r="I40" s="26">
        <f t="shared" si="6"/>
        <v>0</v>
      </c>
      <c r="J40" s="31"/>
      <c r="K40" s="26">
        <f t="shared" si="8"/>
        <v>0</v>
      </c>
      <c r="L40" s="31"/>
      <c r="M40" s="26">
        <f t="shared" si="9"/>
        <v>0</v>
      </c>
    </row>
    <row r="41" spans="1:13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31"/>
      <c r="G41" s="26">
        <f t="shared" si="13"/>
        <v>0</v>
      </c>
      <c r="H41" s="31"/>
      <c r="I41" s="26">
        <f t="shared" si="6"/>
        <v>0</v>
      </c>
      <c r="J41" s="31"/>
      <c r="K41" s="26">
        <f t="shared" si="8"/>
        <v>0</v>
      </c>
      <c r="L41" s="31"/>
      <c r="M41" s="26">
        <f t="shared" si="9"/>
        <v>0</v>
      </c>
    </row>
    <row r="42" spans="1:13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31"/>
      <c r="G42" s="26">
        <f t="shared" si="13"/>
        <v>0</v>
      </c>
      <c r="H42" s="31"/>
      <c r="I42" s="26">
        <f t="shared" si="6"/>
        <v>0</v>
      </c>
      <c r="J42" s="31"/>
      <c r="K42" s="26">
        <f t="shared" si="8"/>
        <v>0</v>
      </c>
      <c r="L42" s="31"/>
      <c r="M42" s="26">
        <f t="shared" si="9"/>
        <v>0</v>
      </c>
    </row>
    <row r="43" spans="1:13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31"/>
      <c r="G43" s="26">
        <f t="shared" si="13"/>
        <v>0</v>
      </c>
      <c r="H43" s="31"/>
      <c r="I43" s="26">
        <f t="shared" si="6"/>
        <v>0</v>
      </c>
      <c r="J43" s="31"/>
      <c r="K43" s="26">
        <f t="shared" si="8"/>
        <v>0</v>
      </c>
      <c r="L43" s="31"/>
      <c r="M43" s="26">
        <f t="shared" si="9"/>
        <v>0</v>
      </c>
    </row>
    <row r="44" spans="1:13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31"/>
      <c r="G44" s="26">
        <f t="shared" si="13"/>
        <v>0</v>
      </c>
      <c r="H44" s="31"/>
      <c r="I44" s="26">
        <f t="shared" si="6"/>
        <v>0</v>
      </c>
      <c r="J44" s="31"/>
      <c r="K44" s="26">
        <f t="shared" si="8"/>
        <v>0</v>
      </c>
      <c r="L44" s="31"/>
      <c r="M44" s="26">
        <f t="shared" si="9"/>
        <v>0</v>
      </c>
    </row>
    <row r="45" spans="1:13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31"/>
      <c r="G45" s="26">
        <f t="shared" si="13"/>
        <v>0</v>
      </c>
      <c r="H45" s="31"/>
      <c r="I45" s="26">
        <f t="shared" si="6"/>
        <v>0</v>
      </c>
      <c r="J45" s="31"/>
      <c r="K45" s="26">
        <f t="shared" si="8"/>
        <v>0</v>
      </c>
      <c r="L45" s="31"/>
      <c r="M45" s="26">
        <f t="shared" si="9"/>
        <v>0</v>
      </c>
    </row>
    <row r="46" spans="1:13" s="18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24">SUM(D47+D54)</f>
        <v>#REF!</v>
      </c>
      <c r="E46" s="17" t="e">
        <f t="shared" si="24"/>
        <v>#REF!</v>
      </c>
      <c r="F46" s="17">
        <f t="shared" si="24"/>
        <v>481242.6</v>
      </c>
      <c r="G46" s="26">
        <f t="shared" si="13"/>
        <v>481242.6</v>
      </c>
      <c r="H46" s="17">
        <f t="shared" ref="H46" si="25">SUM(H47+H54)</f>
        <v>0</v>
      </c>
      <c r="I46" s="26">
        <f t="shared" si="6"/>
        <v>481242.6</v>
      </c>
      <c r="J46" s="17">
        <f t="shared" ref="J46:L46" si="26">SUM(J47+J54)</f>
        <v>0</v>
      </c>
      <c r="K46" s="26">
        <f t="shared" si="8"/>
        <v>481242.6</v>
      </c>
      <c r="L46" s="17">
        <f t="shared" si="26"/>
        <v>0</v>
      </c>
      <c r="M46" s="26">
        <f t="shared" si="9"/>
        <v>481242.6</v>
      </c>
    </row>
    <row r="47" spans="1:13" s="18" customFormat="1" x14ac:dyDescent="0.25">
      <c r="A47" s="19" t="s">
        <v>63</v>
      </c>
      <c r="B47" s="20" t="s">
        <v>103</v>
      </c>
      <c r="C47" s="21">
        <f>C51+C48</f>
        <v>-3022689.9</v>
      </c>
      <c r="D47" s="21" t="e">
        <f t="shared" ref="D47:F47" si="27">D51+D48</f>
        <v>#REF!</v>
      </c>
      <c r="E47" s="21" t="e">
        <f t="shared" si="27"/>
        <v>#REF!</v>
      </c>
      <c r="F47" s="21">
        <f t="shared" si="27"/>
        <v>-55054.400000000001</v>
      </c>
      <c r="G47" s="26">
        <f t="shared" si="13"/>
        <v>-3077744.3</v>
      </c>
      <c r="H47" s="21">
        <f t="shared" ref="H47" si="28">H51+H48</f>
        <v>-203410.6</v>
      </c>
      <c r="I47" s="26">
        <f t="shared" si="6"/>
        <v>-3281154.9</v>
      </c>
      <c r="J47" s="21">
        <f t="shared" ref="J47:L47" si="29">J51+J48</f>
        <v>-405594.4</v>
      </c>
      <c r="K47" s="26">
        <f t="shared" si="8"/>
        <v>-3686749.3</v>
      </c>
      <c r="L47" s="21">
        <f t="shared" si="29"/>
        <v>-28339.1</v>
      </c>
      <c r="M47" s="26">
        <f t="shared" si="9"/>
        <v>-3715088.4</v>
      </c>
    </row>
    <row r="48" spans="1:13" s="18" customFormat="1" x14ac:dyDescent="0.25">
      <c r="A48" s="19" t="s">
        <v>64</v>
      </c>
      <c r="B48" s="20" t="s">
        <v>104</v>
      </c>
      <c r="C48" s="21">
        <f>C49</f>
        <v>0</v>
      </c>
      <c r="D48" s="21" t="e">
        <f t="shared" ref="D48:L49" si="30">D49</f>
        <v>#REF!</v>
      </c>
      <c r="E48" s="21" t="e">
        <f t="shared" si="30"/>
        <v>#REF!</v>
      </c>
      <c r="F48" s="21">
        <f t="shared" si="30"/>
        <v>0</v>
      </c>
      <c r="G48" s="26">
        <f t="shared" si="13"/>
        <v>0</v>
      </c>
      <c r="H48" s="21">
        <f t="shared" si="30"/>
        <v>0</v>
      </c>
      <c r="I48" s="26">
        <f t="shared" si="6"/>
        <v>0</v>
      </c>
      <c r="J48" s="21">
        <f t="shared" si="30"/>
        <v>0</v>
      </c>
      <c r="K48" s="26">
        <f t="shared" si="8"/>
        <v>0</v>
      </c>
      <c r="L48" s="21">
        <f t="shared" si="30"/>
        <v>0</v>
      </c>
      <c r="M48" s="26">
        <f t="shared" si="9"/>
        <v>0</v>
      </c>
    </row>
    <row r="49" spans="1:13" s="18" customFormat="1" ht="30" x14ac:dyDescent="0.25">
      <c r="A49" s="19" t="s">
        <v>65</v>
      </c>
      <c r="B49" s="20" t="s">
        <v>105</v>
      </c>
      <c r="C49" s="21">
        <f>C50</f>
        <v>0</v>
      </c>
      <c r="D49" s="21" t="e">
        <f t="shared" si="30"/>
        <v>#REF!</v>
      </c>
      <c r="E49" s="21" t="e">
        <f t="shared" si="30"/>
        <v>#REF!</v>
      </c>
      <c r="F49" s="21">
        <f t="shared" si="30"/>
        <v>0</v>
      </c>
      <c r="G49" s="26">
        <f t="shared" si="13"/>
        <v>0</v>
      </c>
      <c r="H49" s="21">
        <f t="shared" si="30"/>
        <v>0</v>
      </c>
      <c r="I49" s="26">
        <f t="shared" si="6"/>
        <v>0</v>
      </c>
      <c r="J49" s="21">
        <f t="shared" si="30"/>
        <v>0</v>
      </c>
      <c r="K49" s="26">
        <f t="shared" si="8"/>
        <v>0</v>
      </c>
      <c r="L49" s="21">
        <f t="shared" si="30"/>
        <v>0</v>
      </c>
      <c r="M49" s="26">
        <f t="shared" si="9"/>
        <v>0</v>
      </c>
    </row>
    <row r="50" spans="1:13" s="18" customFormat="1" ht="30" customHeight="1" x14ac:dyDescent="0.25">
      <c r="A50" s="19" t="s">
        <v>66</v>
      </c>
      <c r="B50" s="20" t="s">
        <v>106</v>
      </c>
      <c r="C50" s="21">
        <v>0</v>
      </c>
      <c r="D50" s="23" t="e">
        <f>SUM(#REF!+#REF!)</f>
        <v>#REF!</v>
      </c>
      <c r="E50" s="11" t="e">
        <f>SUM(#REF!+D50)</f>
        <v>#REF!</v>
      </c>
      <c r="F50" s="31"/>
      <c r="G50" s="26">
        <f t="shared" si="13"/>
        <v>0</v>
      </c>
      <c r="H50" s="31"/>
      <c r="I50" s="26">
        <f t="shared" si="6"/>
        <v>0</v>
      </c>
      <c r="J50" s="31"/>
      <c r="K50" s="26">
        <f t="shared" si="8"/>
        <v>0</v>
      </c>
      <c r="L50" s="31"/>
      <c r="M50" s="26">
        <f t="shared" si="9"/>
        <v>0</v>
      </c>
    </row>
    <row r="51" spans="1:13" s="18" customFormat="1" x14ac:dyDescent="0.25">
      <c r="A51" s="19" t="s">
        <v>67</v>
      </c>
      <c r="B51" s="20" t="s">
        <v>86</v>
      </c>
      <c r="C51" s="21">
        <f>C52</f>
        <v>-3022689.9</v>
      </c>
      <c r="D51" s="21">
        <f t="shared" ref="D51:L52" si="31">D52</f>
        <v>2207.1</v>
      </c>
      <c r="E51" s="21" t="e">
        <f t="shared" si="31"/>
        <v>#REF!</v>
      </c>
      <c r="F51" s="22">
        <f t="shared" si="31"/>
        <v>-55054.400000000001</v>
      </c>
      <c r="G51" s="26">
        <f t="shared" si="13"/>
        <v>-3077744.3</v>
      </c>
      <c r="H51" s="22">
        <f t="shared" si="31"/>
        <v>-203410.6</v>
      </c>
      <c r="I51" s="26">
        <f t="shared" si="6"/>
        <v>-3281154.9</v>
      </c>
      <c r="J51" s="22">
        <f t="shared" si="31"/>
        <v>-405594.4</v>
      </c>
      <c r="K51" s="26">
        <f t="shared" si="8"/>
        <v>-3686749.3</v>
      </c>
      <c r="L51" s="22">
        <f t="shared" si="31"/>
        <v>-28339.1</v>
      </c>
      <c r="M51" s="26">
        <f t="shared" si="9"/>
        <v>-3715088.4</v>
      </c>
    </row>
    <row r="52" spans="1:13" s="18" customFormat="1" x14ac:dyDescent="0.25">
      <c r="A52" s="19" t="s">
        <v>68</v>
      </c>
      <c r="B52" s="20" t="s">
        <v>87</v>
      </c>
      <c r="C52" s="21">
        <f>C53</f>
        <v>-3022689.9</v>
      </c>
      <c r="D52" s="21">
        <f t="shared" si="31"/>
        <v>2207.1</v>
      </c>
      <c r="E52" s="21" t="e">
        <f t="shared" si="31"/>
        <v>#REF!</v>
      </c>
      <c r="F52" s="22">
        <f t="shared" si="31"/>
        <v>-55054.400000000001</v>
      </c>
      <c r="G52" s="26">
        <f t="shared" si="13"/>
        <v>-3077744.3</v>
      </c>
      <c r="H52" s="22">
        <f t="shared" si="31"/>
        <v>-203410.6</v>
      </c>
      <c r="I52" s="26">
        <f t="shared" si="6"/>
        <v>-3281154.9</v>
      </c>
      <c r="J52" s="22">
        <f t="shared" si="31"/>
        <v>-405594.4</v>
      </c>
      <c r="K52" s="26">
        <f t="shared" si="8"/>
        <v>-3686749.3</v>
      </c>
      <c r="L52" s="22">
        <f t="shared" si="31"/>
        <v>-28339.1</v>
      </c>
      <c r="M52" s="26">
        <f t="shared" si="9"/>
        <v>-3715088.4</v>
      </c>
    </row>
    <row r="53" spans="1:13" s="18" customFormat="1" ht="30" x14ac:dyDescent="0.25">
      <c r="A53" s="19" t="s">
        <v>69</v>
      </c>
      <c r="B53" s="20" t="s">
        <v>88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26">
        <f t="shared" si="13"/>
        <v>-3077744.3</v>
      </c>
      <c r="H53" s="23">
        <v>-203410.6</v>
      </c>
      <c r="I53" s="26">
        <f t="shared" si="6"/>
        <v>-3281154.9</v>
      </c>
      <c r="J53" s="23">
        <v>-405594.4</v>
      </c>
      <c r="K53" s="26">
        <f t="shared" si="8"/>
        <v>-3686749.3</v>
      </c>
      <c r="L53" s="23">
        <v>-28339.1</v>
      </c>
      <c r="M53" s="26">
        <f t="shared" si="9"/>
        <v>-3715088.4</v>
      </c>
    </row>
    <row r="54" spans="1:13" s="18" customFormat="1" x14ac:dyDescent="0.25">
      <c r="A54" s="19" t="s">
        <v>70</v>
      </c>
      <c r="B54" s="20" t="s">
        <v>108</v>
      </c>
      <c r="C54" s="21">
        <f>C55+C58</f>
        <v>3022689.9</v>
      </c>
      <c r="D54" s="21">
        <f t="shared" ref="D54:E54" si="32">D55+D58</f>
        <v>-2207.1</v>
      </c>
      <c r="E54" s="21" t="e">
        <f t="shared" si="32"/>
        <v>#REF!</v>
      </c>
      <c r="F54" s="22">
        <f>SUM(F555+F58)</f>
        <v>536297</v>
      </c>
      <c r="G54" s="26">
        <f t="shared" si="13"/>
        <v>3558986.9</v>
      </c>
      <c r="H54" s="22">
        <f>SUM(H555+H58)</f>
        <v>203410.6</v>
      </c>
      <c r="I54" s="26">
        <f t="shared" si="6"/>
        <v>3762397.5</v>
      </c>
      <c r="J54" s="22">
        <f>SUM(J555+J58)</f>
        <v>405594.4</v>
      </c>
      <c r="K54" s="26">
        <f t="shared" si="8"/>
        <v>4167991.9</v>
      </c>
      <c r="L54" s="22">
        <f>SUM(L555+L58)</f>
        <v>28339.1</v>
      </c>
      <c r="M54" s="26">
        <f t="shared" si="9"/>
        <v>4196331</v>
      </c>
    </row>
    <row r="55" spans="1:13" s="18" customFormat="1" x14ac:dyDescent="0.25">
      <c r="A55" s="19" t="s">
        <v>71</v>
      </c>
      <c r="B55" s="20" t="s">
        <v>107</v>
      </c>
      <c r="C55" s="21">
        <f>C56</f>
        <v>0</v>
      </c>
      <c r="D55" s="21">
        <f t="shared" ref="D55:L56" si="33">D56</f>
        <v>0</v>
      </c>
      <c r="E55" s="21" t="e">
        <f t="shared" si="33"/>
        <v>#REF!</v>
      </c>
      <c r="F55" s="22">
        <f t="shared" si="33"/>
        <v>0</v>
      </c>
      <c r="G55" s="26">
        <f t="shared" si="13"/>
        <v>0</v>
      </c>
      <c r="H55" s="22">
        <f t="shared" si="33"/>
        <v>0</v>
      </c>
      <c r="I55" s="26">
        <f t="shared" si="6"/>
        <v>0</v>
      </c>
      <c r="J55" s="22">
        <f t="shared" si="33"/>
        <v>0</v>
      </c>
      <c r="K55" s="26">
        <f t="shared" si="8"/>
        <v>0</v>
      </c>
      <c r="L55" s="22">
        <f t="shared" si="33"/>
        <v>0</v>
      </c>
      <c r="M55" s="26">
        <f t="shared" si="9"/>
        <v>0</v>
      </c>
    </row>
    <row r="56" spans="1:13" s="18" customFormat="1" ht="16.5" customHeight="1" x14ac:dyDescent="0.25">
      <c r="A56" s="19" t="s">
        <v>72</v>
      </c>
      <c r="B56" s="20" t="s">
        <v>109</v>
      </c>
      <c r="C56" s="21">
        <f>C57</f>
        <v>0</v>
      </c>
      <c r="D56" s="21">
        <f t="shared" si="33"/>
        <v>0</v>
      </c>
      <c r="E56" s="21" t="e">
        <f t="shared" si="33"/>
        <v>#REF!</v>
      </c>
      <c r="F56" s="21">
        <f t="shared" si="33"/>
        <v>0</v>
      </c>
      <c r="G56" s="26">
        <f t="shared" si="13"/>
        <v>0</v>
      </c>
      <c r="H56" s="21">
        <f t="shared" si="33"/>
        <v>0</v>
      </c>
      <c r="I56" s="26">
        <f t="shared" si="6"/>
        <v>0</v>
      </c>
      <c r="J56" s="21">
        <f t="shared" si="33"/>
        <v>0</v>
      </c>
      <c r="K56" s="26">
        <f t="shared" si="8"/>
        <v>0</v>
      </c>
      <c r="L56" s="21">
        <f t="shared" si="33"/>
        <v>0</v>
      </c>
      <c r="M56" s="26">
        <f t="shared" si="9"/>
        <v>0</v>
      </c>
    </row>
    <row r="57" spans="1:13" s="18" customFormat="1" ht="31.5" customHeight="1" x14ac:dyDescent="0.25">
      <c r="A57" s="19" t="s">
        <v>73</v>
      </c>
      <c r="B57" s="20" t="s">
        <v>110</v>
      </c>
      <c r="C57" s="21">
        <v>0</v>
      </c>
      <c r="D57" s="23"/>
      <c r="E57" s="11" t="e">
        <f>SUM(#REF!+D57)</f>
        <v>#REF!</v>
      </c>
      <c r="F57" s="31"/>
      <c r="G57" s="26">
        <f t="shared" si="13"/>
        <v>0</v>
      </c>
      <c r="H57" s="31"/>
      <c r="I57" s="26">
        <f t="shared" si="6"/>
        <v>0</v>
      </c>
      <c r="J57" s="31"/>
      <c r="K57" s="26">
        <f t="shared" si="8"/>
        <v>0</v>
      </c>
      <c r="L57" s="31"/>
      <c r="M57" s="26">
        <f t="shared" si="9"/>
        <v>0</v>
      </c>
    </row>
    <row r="58" spans="1:13" s="18" customFormat="1" x14ac:dyDescent="0.25">
      <c r="A58" s="19" t="s">
        <v>74</v>
      </c>
      <c r="B58" s="20" t="s">
        <v>111</v>
      </c>
      <c r="C58" s="21">
        <f>C59-C61</f>
        <v>3022689.9</v>
      </c>
      <c r="D58" s="21">
        <f t="shared" ref="D58:F58" si="34">D59-D61</f>
        <v>-2207.1</v>
      </c>
      <c r="E58" s="21" t="e">
        <f t="shared" si="34"/>
        <v>#REF!</v>
      </c>
      <c r="F58" s="21">
        <f t="shared" si="34"/>
        <v>536297</v>
      </c>
      <c r="G58" s="26">
        <f t="shared" si="13"/>
        <v>3558986.9</v>
      </c>
      <c r="H58" s="21">
        <f t="shared" ref="H58" si="35">H59-H61</f>
        <v>203410.6</v>
      </c>
      <c r="I58" s="26">
        <f t="shared" si="6"/>
        <v>3762397.5</v>
      </c>
      <c r="J58" s="21">
        <f t="shared" ref="J58:L58" si="36">J59-J61</f>
        <v>405594.4</v>
      </c>
      <c r="K58" s="26">
        <f t="shared" si="8"/>
        <v>4167991.9</v>
      </c>
      <c r="L58" s="21">
        <f t="shared" si="36"/>
        <v>28339.1</v>
      </c>
      <c r="M58" s="26">
        <f t="shared" si="9"/>
        <v>4196331</v>
      </c>
    </row>
    <row r="59" spans="1:13" s="18" customFormat="1" ht="23.25" customHeight="1" x14ac:dyDescent="0.25">
      <c r="A59" s="19" t="s">
        <v>75</v>
      </c>
      <c r="B59" s="20" t="s">
        <v>89</v>
      </c>
      <c r="C59" s="21">
        <f>SUM(C60)</f>
        <v>3022689.9</v>
      </c>
      <c r="D59" s="21">
        <f t="shared" ref="D59:L59" si="37">SUM(D60)</f>
        <v>-2207.1</v>
      </c>
      <c r="E59" s="21" t="e">
        <f t="shared" si="37"/>
        <v>#REF!</v>
      </c>
      <c r="F59" s="21">
        <f t="shared" si="37"/>
        <v>536297</v>
      </c>
      <c r="G59" s="26">
        <f t="shared" si="13"/>
        <v>3558986.9</v>
      </c>
      <c r="H59" s="21">
        <f t="shared" si="37"/>
        <v>203410.6</v>
      </c>
      <c r="I59" s="26">
        <f t="shared" si="6"/>
        <v>3762397.5</v>
      </c>
      <c r="J59" s="21">
        <f t="shared" si="37"/>
        <v>405594.4</v>
      </c>
      <c r="K59" s="26">
        <f t="shared" si="8"/>
        <v>4167991.9</v>
      </c>
      <c r="L59" s="21">
        <f t="shared" si="37"/>
        <v>28339.1</v>
      </c>
      <c r="M59" s="26">
        <f t="shared" si="9"/>
        <v>4196331</v>
      </c>
    </row>
    <row r="60" spans="1:13" s="18" customFormat="1" ht="30" x14ac:dyDescent="0.25">
      <c r="A60" s="19" t="s">
        <v>76</v>
      </c>
      <c r="B60" s="20" t="s">
        <v>90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26">
        <f t="shared" si="13"/>
        <v>3558986.9</v>
      </c>
      <c r="H60" s="23">
        <v>203410.6</v>
      </c>
      <c r="I60" s="26">
        <f t="shared" si="6"/>
        <v>3762397.5</v>
      </c>
      <c r="J60" s="23">
        <v>405594.4</v>
      </c>
      <c r="K60" s="26">
        <f t="shared" si="8"/>
        <v>4167991.9</v>
      </c>
      <c r="L60" s="23">
        <v>28339.1</v>
      </c>
      <c r="M60" s="26">
        <f t="shared" si="9"/>
        <v>4196331</v>
      </c>
    </row>
    <row r="61" spans="1:13" s="18" customFormat="1" ht="21.75" customHeight="1" x14ac:dyDescent="0.25">
      <c r="A61" s="19" t="s">
        <v>74</v>
      </c>
      <c r="B61" s="20" t="s">
        <v>91</v>
      </c>
      <c r="C61" s="21">
        <f>SUM(C62)</f>
        <v>0</v>
      </c>
      <c r="D61" s="21">
        <f t="shared" ref="D61:L61" si="38">SUM(D62)</f>
        <v>0</v>
      </c>
      <c r="E61" s="21" t="e">
        <f t="shared" si="38"/>
        <v>#REF!</v>
      </c>
      <c r="F61" s="21">
        <f t="shared" si="38"/>
        <v>0</v>
      </c>
      <c r="G61" s="26">
        <f t="shared" si="13"/>
        <v>0</v>
      </c>
      <c r="H61" s="21">
        <f t="shared" si="38"/>
        <v>0</v>
      </c>
      <c r="I61" s="26">
        <f t="shared" si="6"/>
        <v>0</v>
      </c>
      <c r="J61" s="21">
        <f t="shared" si="38"/>
        <v>0</v>
      </c>
      <c r="K61" s="26">
        <f t="shared" si="8"/>
        <v>0</v>
      </c>
      <c r="L61" s="21">
        <f t="shared" si="38"/>
        <v>0</v>
      </c>
      <c r="M61" s="26">
        <f t="shared" si="9"/>
        <v>0</v>
      </c>
    </row>
    <row r="62" spans="1:13" s="18" customFormat="1" ht="30" x14ac:dyDescent="0.25">
      <c r="A62" s="19" t="s">
        <v>77</v>
      </c>
      <c r="B62" s="20" t="s">
        <v>92</v>
      </c>
      <c r="C62" s="21">
        <v>0</v>
      </c>
      <c r="D62" s="23"/>
      <c r="E62" s="11" t="e">
        <f>SUM(#REF!+D62)</f>
        <v>#REF!</v>
      </c>
      <c r="F62" s="31"/>
      <c r="G62" s="26">
        <f t="shared" si="13"/>
        <v>0</v>
      </c>
      <c r="H62" s="31"/>
      <c r="I62" s="26">
        <f t="shared" si="6"/>
        <v>0</v>
      </c>
      <c r="J62" s="31"/>
      <c r="K62" s="26">
        <f t="shared" si="8"/>
        <v>0</v>
      </c>
      <c r="L62" s="31"/>
      <c r="M62" s="26">
        <f t="shared" si="9"/>
        <v>0</v>
      </c>
    </row>
    <row r="63" spans="1:13" ht="18.75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39">D11+D46</f>
        <v>#REF!</v>
      </c>
      <c r="E63" s="9" t="e">
        <f t="shared" si="39"/>
        <v>#REF!</v>
      </c>
      <c r="F63" s="9">
        <f t="shared" si="39"/>
        <v>480750.8</v>
      </c>
      <c r="G63" s="26">
        <f t="shared" si="13"/>
        <v>532590.80000000005</v>
      </c>
      <c r="H63" s="14">
        <f t="shared" ref="H63" si="40">H11+H46</f>
        <v>225.3</v>
      </c>
      <c r="I63" s="26">
        <f t="shared" si="6"/>
        <v>532816.10000000009</v>
      </c>
      <c r="J63" s="14">
        <f t="shared" ref="J63:L63" si="41">J11+J46</f>
        <v>-174</v>
      </c>
      <c r="K63" s="26">
        <f t="shared" si="8"/>
        <v>532642.10000000009</v>
      </c>
      <c r="L63" s="14">
        <f t="shared" si="41"/>
        <v>0</v>
      </c>
      <c r="M63" s="26">
        <f t="shared" si="9"/>
        <v>532642.10000000009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14">
    <mergeCell ref="L8:L9"/>
    <mergeCell ref="M8:M9"/>
    <mergeCell ref="F8:F9"/>
    <mergeCell ref="E8:E9"/>
    <mergeCell ref="A8:A9"/>
    <mergeCell ref="B8:B9"/>
    <mergeCell ref="C8:C9"/>
    <mergeCell ref="D8:D9"/>
    <mergeCell ref="J8:J9"/>
    <mergeCell ref="K8:K9"/>
    <mergeCell ref="H8:H9"/>
    <mergeCell ref="I8:I9"/>
    <mergeCell ref="G8:G9"/>
    <mergeCell ref="A6:M7"/>
  </mergeCells>
  <pageMargins left="1.1811023622047245" right="0.39370078740157483" top="0.35433070866141736" bottom="0.31496062992125984" header="0.31496062992125984" footer="0.19685039370078741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пр12-источники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2013-06-28T07:05:14Z</dcterms:modified>
</cp:coreProperties>
</file>